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insancaro/Desktop/"/>
    </mc:Choice>
  </mc:AlternateContent>
  <xr:revisionPtr revIDLastSave="0" documentId="8_{D55C7FAE-9882-B341-95F3-317D33286738}" xr6:coauthVersionLast="47" xr6:coauthVersionMax="47" xr10:uidLastSave="{00000000-0000-0000-0000-000000000000}"/>
  <bookViews>
    <workbookView xWindow="0" yWindow="500" windowWidth="28800" windowHeight="15780" xr2:uid="{083C6CB3-7ED7-094D-BB1C-62C8C6F6394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I10" i="1"/>
  <c r="J10" i="1" s="1"/>
  <c r="I11" i="1"/>
  <c r="J11" i="1" s="1"/>
  <c r="I12" i="1"/>
  <c r="J12" i="1" s="1"/>
  <c r="I13" i="1"/>
  <c r="J13" i="1" s="1"/>
  <c r="H8" i="1"/>
  <c r="I8" i="1" s="1"/>
  <c r="J8" i="1" s="1"/>
  <c r="H9" i="1"/>
  <c r="I9" i="1" s="1"/>
  <c r="J9" i="1" s="1"/>
  <c r="H10" i="1"/>
  <c r="H11" i="1"/>
  <c r="H13" i="1"/>
  <c r="H7" i="1"/>
  <c r="I7" i="1" s="1"/>
  <c r="J7" i="1" s="1"/>
  <c r="F11" i="1"/>
  <c r="F10" i="1"/>
  <c r="F9" i="1"/>
  <c r="F8" i="1"/>
  <c r="F7" i="1"/>
  <c r="F13" i="1"/>
  <c r="D13" i="1"/>
  <c r="D11" i="1"/>
  <c r="D10" i="1"/>
  <c r="D9" i="1"/>
  <c r="D8" i="1"/>
  <c r="G20" i="1"/>
  <c r="F20" i="1"/>
  <c r="E20" i="1"/>
  <c r="D20" i="1"/>
  <c r="C20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<sst xmlns="http://schemas.openxmlformats.org/spreadsheetml/2006/main" count="57" uniqueCount="37">
  <si>
    <t xml:space="preserve">SUMA NO </t>
  </si>
  <si>
    <t>C.C.T.   FATFA  659/13</t>
  </si>
  <si>
    <t xml:space="preserve">BASICOS </t>
  </si>
  <si>
    <t>REMUNERATIVA</t>
  </si>
  <si>
    <t>CATEGORIAS</t>
  </si>
  <si>
    <t>OCTUBRE. 2022</t>
  </si>
  <si>
    <t>CADETES</t>
  </si>
  <si>
    <t>APRENDIZ AYUDANTE</t>
  </si>
  <si>
    <t>PERSONAL AUXILIAR INTERNO Y EXTERNO</t>
  </si>
  <si>
    <t xml:space="preserve"> </t>
  </si>
  <si>
    <t>PERSONAL CON ASIGNACION ESPECIFICA</t>
  </si>
  <si>
    <t>AYUDANTE EN GESTION  DE FARMACIA</t>
  </si>
  <si>
    <t>PERSONAL EN GESTION DE FARMACIA</t>
  </si>
  <si>
    <t>FARMACEUTICO</t>
  </si>
  <si>
    <t xml:space="preserve">Importe determinado para el </t>
  </si>
  <si>
    <t>BLOQUEO DE TITULO</t>
  </si>
  <si>
    <t xml:space="preserve">BLOQUEO  DE TITULO, AUXILIAR Y </t>
  </si>
  <si>
    <t xml:space="preserve">AUX Y TITULO DE </t>
  </si>
  <si>
    <t>TITULO DE FARMACEUTICO</t>
  </si>
  <si>
    <t>Bloqueo de Titulo del Farmaceutico Director Tecnico - Articulo 7 inciso a) .</t>
  </si>
  <si>
    <t>Titulo de Farmaceutico (80% del importe del Bloqueo) - Articulo 7 inciso b) .</t>
  </si>
  <si>
    <t>Titulo de Farmaceutico (60% del importe del Bloqueo) - Articulo 7 inciso c) .</t>
  </si>
  <si>
    <t>Por COFA, Alberto Luis Salvi, Jorge Bordon y el Dr. Alberto Carlos Van Autenboer en calidad de Asesor.</t>
  </si>
  <si>
    <t>Por FATFA, Sergio Haddad, Jose Lopez, Graciela Audine, Gustavo Rosi, Miguel Castro, Hector Cuevas, Marta Zugasti, Jose Obregon, Lucas Corral.</t>
  </si>
  <si>
    <t>ANEXO I correspondiente al Acta Paritaria del 25 de Octubre de 2022.</t>
  </si>
  <si>
    <t>NOVIEMBRE. 2022</t>
  </si>
  <si>
    <t>DICIEMBRE. 2022</t>
  </si>
  <si>
    <t>ENERO. 2023</t>
  </si>
  <si>
    <t>Farm. Octubre. 2022.</t>
  </si>
  <si>
    <t>No Rem Octubre. 2022.</t>
  </si>
  <si>
    <t>No Rem. Noviem. 2022.</t>
  </si>
  <si>
    <t>No Rem. Diciembre. 2022.</t>
  </si>
  <si>
    <t>Farm. ENERO. 2023.</t>
  </si>
  <si>
    <t>ANEXO I PARITARIA OCTUBRE  2022</t>
  </si>
  <si>
    <t xml:space="preserve"> BASICOS  </t>
  </si>
  <si>
    <t xml:space="preserve"> ENERO. 2023 </t>
  </si>
  <si>
    <t>El presente Acuerdo se realizó en forma virtual mediante plataforma ZOOM ID de reunión 810-2968-7981 del 25 de OCTUBRE de 2022, en virtud del Distanciamiento Social Obligatorio, participaron en varios procesos de la negociacion, los siguientes representantes: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</si>
</sst>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\ * #,##0.00_);_(&quot;$&quot;\ * \(#,##0.00\);_(&quot;$&quot;\ 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Book Antiqua"/>
      <family val="1"/>
    </font>
    <font>
      <b/>
      <sz val="16"/>
      <color theme="1"/>
      <name val="Book Antiqua"/>
      <family val="1"/>
    </font>
    <font>
      <sz val="10"/>
      <name val="Arial"/>
      <family val="2"/>
    </font>
    <font>
      <b/>
      <sz val="14"/>
      <name val="Book Antiqua"/>
      <family val="1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b/>
      <sz val="13"/>
      <name val="Calibri"/>
      <family val="2"/>
      <scheme val="minor"/>
    </font>
    <font>
      <b/>
      <sz val="12"/>
      <color theme="1"/>
      <name val="Book Antiqua"/>
      <family val="1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44" fontId="0" fillId="0" borderId="0" xfId="1" applyFont="1" applyAlignment="1">
      <alignment horizontal="center"/>
    </xf>
    <xf numFmtId="44" fontId="2" fillId="0" borderId="0" xfId="1" applyFont="1" applyAlignment="1"/>
    <xf numFmtId="44" fontId="0" fillId="0" borderId="0" xfId="1" applyFont="1"/>
    <xf numFmtId="44" fontId="2" fillId="0" borderId="0" xfId="1" applyFont="1"/>
    <xf numFmtId="0" fontId="3" fillId="2" borderId="1" xfId="0" applyFont="1" applyFill="1" applyBorder="1" applyAlignment="1">
      <alignment horizontal="center" vertical="center"/>
    </xf>
    <xf numFmtId="44" fontId="2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/>
    </xf>
    <xf numFmtId="44" fontId="0" fillId="0" borderId="1" xfId="1" applyFont="1" applyBorder="1"/>
    <xf numFmtId="0" fontId="6" fillId="3" borderId="2" xfId="2" applyFont="1" applyFill="1" applyBorder="1" applyAlignment="1">
      <alignment horizontal="center"/>
    </xf>
    <xf numFmtId="44" fontId="2" fillId="2" borderId="4" xfId="1" applyFont="1" applyFill="1" applyBorder="1" applyAlignment="1">
      <alignment horizontal="center"/>
    </xf>
    <xf numFmtId="44" fontId="6" fillId="4" borderId="3" xfId="1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/>
    </xf>
    <xf numFmtId="44" fontId="2" fillId="2" borderId="5" xfId="1" applyFont="1" applyFill="1" applyBorder="1" applyAlignment="1">
      <alignment horizontal="center"/>
    </xf>
    <xf numFmtId="44" fontId="6" fillId="4" borderId="6" xfId="1" applyFont="1" applyFill="1" applyBorder="1" applyAlignment="1">
      <alignment horizontal="center" vertical="center"/>
    </xf>
    <xf numFmtId="44" fontId="2" fillId="2" borderId="7" xfId="1" applyFont="1" applyFill="1" applyBorder="1" applyAlignment="1"/>
    <xf numFmtId="44" fontId="2" fillId="4" borderId="2" xfId="1" applyFont="1" applyFill="1" applyBorder="1" applyAlignment="1">
      <alignment horizontal="center"/>
    </xf>
    <xf numFmtId="44" fontId="2" fillId="2" borderId="0" xfId="1" applyFont="1" applyFill="1" applyBorder="1" applyAlignment="1"/>
    <xf numFmtId="44" fontId="2" fillId="4" borderId="4" xfId="1" applyFont="1" applyFill="1" applyBorder="1" applyAlignment="1">
      <alignment horizontal="center"/>
    </xf>
    <xf numFmtId="44" fontId="2" fillId="2" borderId="0" xfId="1" applyFont="1" applyFill="1" applyBorder="1" applyAlignment="1">
      <alignment horizontal="center"/>
    </xf>
    <xf numFmtId="44" fontId="2" fillId="2" borderId="8" xfId="1" applyFont="1" applyFill="1" applyBorder="1" applyAlignment="1">
      <alignment horizontal="center"/>
    </xf>
    <xf numFmtId="44" fontId="2" fillId="4" borderId="5" xfId="1" applyFont="1" applyFill="1" applyBorder="1" applyAlignment="1">
      <alignment horizontal="center"/>
    </xf>
    <xf numFmtId="44" fontId="7" fillId="4" borderId="4" xfId="1" applyFont="1" applyFill="1" applyBorder="1" applyAlignment="1">
      <alignment horizontal="center"/>
    </xf>
    <xf numFmtId="44" fontId="7" fillId="2" borderId="4" xfId="1" applyFont="1" applyFill="1" applyBorder="1" applyAlignment="1">
      <alignment horizontal="center"/>
    </xf>
    <xf numFmtId="0" fontId="8" fillId="5" borderId="9" xfId="2" applyFont="1" applyFill="1" applyBorder="1" applyAlignment="1">
      <alignment horizontal="center" vertical="center" wrapText="1"/>
    </xf>
    <xf numFmtId="44" fontId="2" fillId="4" borderId="10" xfId="1" applyFont="1" applyFill="1" applyBorder="1" applyAlignment="1">
      <alignment horizontal="center"/>
    </xf>
    <xf numFmtId="44" fontId="2" fillId="2" borderId="10" xfId="1" applyFont="1" applyFill="1" applyBorder="1" applyAlignment="1">
      <alignment horizontal="center"/>
    </xf>
    <xf numFmtId="0" fontId="8" fillId="5" borderId="11" xfId="2" applyFont="1" applyFill="1" applyBorder="1" applyAlignment="1">
      <alignment horizontal="center" vertical="center" wrapText="1"/>
    </xf>
    <xf numFmtId="44" fontId="2" fillId="4" borderId="12" xfId="1" applyFont="1" applyFill="1" applyBorder="1" applyAlignment="1">
      <alignment horizontal="center"/>
    </xf>
    <xf numFmtId="44" fontId="2" fillId="2" borderId="12" xfId="1" applyFont="1" applyFill="1" applyBorder="1" applyAlignment="1">
      <alignment horizontal="center"/>
    </xf>
    <xf numFmtId="0" fontId="8" fillId="5" borderId="13" xfId="2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/>
    </xf>
    <xf numFmtId="44" fontId="2" fillId="2" borderId="14" xfId="1" applyFont="1" applyFill="1" applyBorder="1" applyAlignment="1">
      <alignment horizontal="center"/>
    </xf>
    <xf numFmtId="0" fontId="9" fillId="6" borderId="1" xfId="2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left" vertical="top"/>
    </xf>
    <xf numFmtId="44" fontId="0" fillId="6" borderId="16" xfId="1" applyFont="1" applyFill="1" applyBorder="1" applyAlignment="1">
      <alignment horizontal="center"/>
    </xf>
    <xf numFmtId="0" fontId="10" fillId="6" borderId="3" xfId="0" applyFont="1" applyFill="1" applyBorder="1" applyAlignment="1">
      <alignment horizontal="left" vertical="top"/>
    </xf>
    <xf numFmtId="44" fontId="0" fillId="6" borderId="7" xfId="1" applyFont="1" applyFill="1" applyBorder="1" applyAlignment="1">
      <alignment horizontal="center"/>
    </xf>
    <xf numFmtId="44" fontId="2" fillId="6" borderId="18" xfId="1" applyFont="1" applyFill="1" applyBorder="1" applyAlignment="1"/>
    <xf numFmtId="44" fontId="2" fillId="6" borderId="16" xfId="1" applyFont="1" applyFill="1" applyBorder="1" applyAlignment="1"/>
    <xf numFmtId="44" fontId="0" fillId="6" borderId="17" xfId="1" applyFont="1" applyFill="1" applyBorder="1"/>
    <xf numFmtId="0" fontId="11" fillId="5" borderId="2" xfId="2" applyFont="1" applyFill="1" applyBorder="1"/>
    <xf numFmtId="0" fontId="11" fillId="5" borderId="4" xfId="2" applyFont="1" applyFill="1" applyBorder="1"/>
    <xf numFmtId="0" fontId="11" fillId="5" borderId="5" xfId="2" applyFont="1" applyFill="1" applyBorder="1"/>
    <xf numFmtId="44" fontId="2" fillId="7" borderId="2" xfId="1" applyFont="1" applyFill="1" applyBorder="1" applyAlignment="1">
      <alignment horizontal="center"/>
    </xf>
    <xf numFmtId="44" fontId="2" fillId="7" borderId="4" xfId="1" applyFont="1" applyFill="1" applyBorder="1" applyAlignment="1">
      <alignment horizontal="center"/>
    </xf>
    <xf numFmtId="44" fontId="2" fillId="7" borderId="5" xfId="1" applyFont="1" applyFill="1" applyBorder="1" applyAlignment="1">
      <alignment horizontal="center"/>
    </xf>
    <xf numFmtId="44" fontId="6" fillId="7" borderId="2" xfId="1" applyFont="1" applyFill="1" applyBorder="1" applyAlignment="1">
      <alignment horizontal="center" vertical="center"/>
    </xf>
    <xf numFmtId="44" fontId="6" fillId="7" borderId="4" xfId="1" applyFont="1" applyFill="1" applyBorder="1" applyAlignment="1">
      <alignment horizontal="center" vertical="center"/>
    </xf>
    <xf numFmtId="44" fontId="2" fillId="0" borderId="0" xfId="1" applyFont="1" applyBorder="1" applyAlignment="1">
      <alignment horizontal="center"/>
    </xf>
    <xf numFmtId="0" fontId="8" fillId="4" borderId="2" xfId="2" applyFont="1" applyFill="1" applyBorder="1" applyAlignment="1">
      <alignment horizontal="center" wrapText="1"/>
    </xf>
    <xf numFmtId="44" fontId="7" fillId="4" borderId="2" xfId="1" applyFont="1" applyFill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0" fontId="8" fillId="4" borderId="4" xfId="2" applyFont="1" applyFill="1" applyBorder="1" applyAlignment="1">
      <alignment horizontal="center" wrapText="1"/>
    </xf>
    <xf numFmtId="0" fontId="8" fillId="4" borderId="5" xfId="2" applyFont="1" applyFill="1" applyBorder="1" applyAlignment="1">
      <alignment horizontal="center" wrapText="1"/>
    </xf>
    <xf numFmtId="44" fontId="6" fillId="8" borderId="2" xfId="0" applyNumberFormat="1" applyFont="1" applyFill="1" applyBorder="1" applyAlignment="1">
      <alignment horizontal="center" vertical="center"/>
    </xf>
    <xf numFmtId="44" fontId="2" fillId="7" borderId="4" xfId="1" applyFont="1" applyFill="1" applyBorder="1"/>
    <xf numFmtId="44" fontId="2" fillId="7" borderId="5" xfId="1" applyFont="1" applyFill="1" applyBorder="1"/>
    <xf numFmtId="44" fontId="6" fillId="8" borderId="5" xfId="0" applyNumberFormat="1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A472C014-9992-8C4E-96FA-726D3957F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81EAA-92F3-614D-8C16-A10625627551}">
  <dimension ref="B1:M26"/>
  <sheetViews>
    <sheetView tabSelected="1" topLeftCell="A12" zoomScaleNormal="100" workbookViewId="0">
      <selection activeCell="L13" sqref="L13"/>
    </sheetView>
  </sheetViews>
  <sheetFormatPr baseColWidth="10" defaultRowHeight="27" customHeight="1" x14ac:dyDescent="0.25"/>
  <cols>
    <col min="1" max="1" width="2.1640625" customWidth="1"/>
    <col min="2" max="2" width="43.5" customWidth="1"/>
    <col min="3" max="3" width="23.33203125" style="1" customWidth="1"/>
    <col min="4" max="4" width="25.83203125" style="1" customWidth="1"/>
    <col min="5" max="5" width="24.33203125" style="2" customWidth="1"/>
    <col min="6" max="6" width="25.1640625" style="2" customWidth="1"/>
    <col min="7" max="7" width="24.1640625" style="3" customWidth="1"/>
    <col min="8" max="8" width="20.1640625" style="3" customWidth="1"/>
    <col min="9" max="9" width="20.33203125" style="3" hidden="1" customWidth="1"/>
    <col min="10" max="10" width="19.83203125" style="4" customWidth="1"/>
  </cols>
  <sheetData>
    <row r="1" spans="2:13" ht="13" customHeight="1" thickBot="1" x14ac:dyDescent="0.3"/>
    <row r="2" spans="2:13" ht="27" customHeight="1" thickBot="1" x14ac:dyDescent="0.3">
      <c r="B2" s="5" t="s">
        <v>33</v>
      </c>
    </row>
    <row r="3" spans="2:13" ht="17" customHeight="1" thickBot="1" x14ac:dyDescent="0.3">
      <c r="D3" s="6"/>
      <c r="F3" s="51"/>
      <c r="H3" s="6"/>
    </row>
    <row r="4" spans="2:13" ht="64" customHeight="1" thickBot="1" x14ac:dyDescent="0.3">
      <c r="B4" s="7" t="s">
        <v>24</v>
      </c>
      <c r="C4" s="8"/>
      <c r="D4" s="9" t="s">
        <v>0</v>
      </c>
      <c r="E4" s="8"/>
      <c r="F4" s="9" t="s">
        <v>0</v>
      </c>
      <c r="G4" s="8"/>
      <c r="H4" s="9" t="s">
        <v>0</v>
      </c>
      <c r="I4" s="10"/>
    </row>
    <row r="5" spans="2:13" ht="27" customHeight="1" x14ac:dyDescent="0.25">
      <c r="B5" s="11" t="s">
        <v>1</v>
      </c>
      <c r="C5" s="13" t="s">
        <v>2</v>
      </c>
      <c r="D5" s="12" t="s">
        <v>3</v>
      </c>
      <c r="E5" s="13" t="s">
        <v>2</v>
      </c>
      <c r="F5" s="12" t="s">
        <v>3</v>
      </c>
      <c r="G5" s="13" t="s">
        <v>2</v>
      </c>
      <c r="H5" s="12" t="s">
        <v>3</v>
      </c>
      <c r="I5" s="49" t="s">
        <v>2</v>
      </c>
      <c r="J5" s="57" t="s">
        <v>34</v>
      </c>
    </row>
    <row r="6" spans="2:13" ht="27" customHeight="1" thickBot="1" x14ac:dyDescent="0.3">
      <c r="B6" s="14" t="s">
        <v>4</v>
      </c>
      <c r="C6" s="16" t="s">
        <v>5</v>
      </c>
      <c r="D6" s="15" t="s">
        <v>5</v>
      </c>
      <c r="E6" s="16" t="s">
        <v>5</v>
      </c>
      <c r="F6" s="15" t="s">
        <v>25</v>
      </c>
      <c r="G6" s="16" t="s">
        <v>5</v>
      </c>
      <c r="H6" s="15" t="s">
        <v>26</v>
      </c>
      <c r="I6" s="50" t="s">
        <v>27</v>
      </c>
      <c r="J6" s="60" t="s">
        <v>35</v>
      </c>
    </row>
    <row r="7" spans="2:13" ht="27" customHeight="1" x14ac:dyDescent="0.25">
      <c r="B7" s="43" t="s">
        <v>6</v>
      </c>
      <c r="C7" s="18">
        <v>102973.68</v>
      </c>
      <c r="D7" s="9">
        <f>C7*6.27%</f>
        <v>6456.4497359999987</v>
      </c>
      <c r="E7" s="18">
        <v>102973.68</v>
      </c>
      <c r="F7" s="17">
        <f>E7*12.057%</f>
        <v>12415.536597599999</v>
      </c>
      <c r="G7" s="18">
        <v>102973.68</v>
      </c>
      <c r="H7" s="17">
        <f>G7*18.403%</f>
        <v>18950.246330399998</v>
      </c>
      <c r="I7" s="46">
        <f t="shared" ref="I7:I13" si="0">SUM(G7:H7)</f>
        <v>121923.92633039999</v>
      </c>
      <c r="J7" s="58">
        <f t="shared" ref="J7:J13" si="1">I7*1.773%+I7</f>
        <v>124085.63754423798</v>
      </c>
    </row>
    <row r="8" spans="2:13" ht="27" customHeight="1" x14ac:dyDescent="0.25">
      <c r="B8" s="44" t="s">
        <v>7</v>
      </c>
      <c r="C8" s="20">
        <v>102973.68</v>
      </c>
      <c r="D8" s="12">
        <f>C8*6.27%</f>
        <v>6456.4497359999987</v>
      </c>
      <c r="E8" s="20">
        <v>102973.68</v>
      </c>
      <c r="F8" s="19">
        <f>E8*12.057%</f>
        <v>12415.536597599999</v>
      </c>
      <c r="G8" s="20">
        <v>102973.68</v>
      </c>
      <c r="H8" s="19">
        <f>G8*18.403%</f>
        <v>18950.246330399998</v>
      </c>
      <c r="I8" s="47">
        <f t="shared" si="0"/>
        <v>121923.92633039999</v>
      </c>
      <c r="J8" s="58">
        <f t="shared" si="1"/>
        <v>124085.63754423798</v>
      </c>
    </row>
    <row r="9" spans="2:13" ht="27" customHeight="1" x14ac:dyDescent="0.25">
      <c r="B9" s="44" t="s">
        <v>8</v>
      </c>
      <c r="C9" s="20">
        <v>108740.19</v>
      </c>
      <c r="D9" s="12">
        <f>C9*6.27%</f>
        <v>6818.009912999999</v>
      </c>
      <c r="E9" s="20">
        <v>108740.19</v>
      </c>
      <c r="F9" s="21">
        <f>E9*12.057%</f>
        <v>13110.804708300002</v>
      </c>
      <c r="G9" s="20">
        <v>108740.19</v>
      </c>
      <c r="H9" s="21">
        <f>G9*18.403%</f>
        <v>20011.457165700001</v>
      </c>
      <c r="I9" s="47">
        <f t="shared" si="0"/>
        <v>128751.64716570001</v>
      </c>
      <c r="J9" s="58">
        <f t="shared" si="1"/>
        <v>131034.41386994786</v>
      </c>
      <c r="M9" t="s">
        <v>9</v>
      </c>
    </row>
    <row r="10" spans="2:13" ht="27" customHeight="1" x14ac:dyDescent="0.25">
      <c r="B10" s="44" t="s">
        <v>10</v>
      </c>
      <c r="C10" s="20">
        <v>115629.14</v>
      </c>
      <c r="D10" s="12">
        <f>C10*6.27%</f>
        <v>7249.9470779999992</v>
      </c>
      <c r="E10" s="20">
        <v>115629.14</v>
      </c>
      <c r="F10" s="21">
        <f>E10*12.057%</f>
        <v>13941.405409800002</v>
      </c>
      <c r="G10" s="20">
        <v>115629.14</v>
      </c>
      <c r="H10" s="21">
        <f>G10*18.403%</f>
        <v>21279.230634200001</v>
      </c>
      <c r="I10" s="47">
        <f t="shared" si="0"/>
        <v>136908.37063419999</v>
      </c>
      <c r="J10" s="58">
        <f t="shared" si="1"/>
        <v>139335.75604554435</v>
      </c>
      <c r="M10" t="s">
        <v>9</v>
      </c>
    </row>
    <row r="11" spans="2:13" ht="27" customHeight="1" x14ac:dyDescent="0.25">
      <c r="B11" s="44" t="s">
        <v>11</v>
      </c>
      <c r="C11" s="20">
        <v>115629.14</v>
      </c>
      <c r="D11" s="12">
        <f>C11*6.27%</f>
        <v>7249.9470779999992</v>
      </c>
      <c r="E11" s="20">
        <v>115629.14</v>
      </c>
      <c r="F11" s="21">
        <f>E11*12.057%</f>
        <v>13941.405409800002</v>
      </c>
      <c r="G11" s="20">
        <v>115629.14</v>
      </c>
      <c r="H11" s="21">
        <f>G11*18.403%</f>
        <v>21279.230634200001</v>
      </c>
      <c r="I11" s="47">
        <f t="shared" si="0"/>
        <v>136908.37063419999</v>
      </c>
      <c r="J11" s="58">
        <f t="shared" si="1"/>
        <v>139335.75604554435</v>
      </c>
    </row>
    <row r="12" spans="2:13" ht="27" customHeight="1" x14ac:dyDescent="0.25">
      <c r="B12" s="44" t="s">
        <v>12</v>
      </c>
      <c r="C12" s="20">
        <v>141471.07999999999</v>
      </c>
      <c r="D12" s="12">
        <v>8870.61</v>
      </c>
      <c r="E12" s="20">
        <v>141471.07999999999</v>
      </c>
      <c r="F12" s="21">
        <v>17058.560000000001</v>
      </c>
      <c r="G12" s="20">
        <v>141471.07999999999</v>
      </c>
      <c r="H12" s="21">
        <v>26034.25</v>
      </c>
      <c r="I12" s="47">
        <f t="shared" si="0"/>
        <v>167505.32999999999</v>
      </c>
      <c r="J12" s="58">
        <f t="shared" si="1"/>
        <v>170475.19950089999</v>
      </c>
    </row>
    <row r="13" spans="2:13" ht="27" customHeight="1" thickBot="1" x14ac:dyDescent="0.3">
      <c r="B13" s="45" t="s">
        <v>13</v>
      </c>
      <c r="C13" s="23">
        <v>156802.85999999999</v>
      </c>
      <c r="D13" s="15">
        <f>C13*6.27%</f>
        <v>9831.5393219999987</v>
      </c>
      <c r="E13" s="23">
        <v>156802.85999999999</v>
      </c>
      <c r="F13" s="22">
        <f>E13*12.057%</f>
        <v>18905.7208302</v>
      </c>
      <c r="G13" s="23">
        <v>156802.85999999999</v>
      </c>
      <c r="H13" s="22">
        <f>G13*18.402%</f>
        <v>28854.862297200001</v>
      </c>
      <c r="I13" s="48">
        <f t="shared" si="0"/>
        <v>185657.7222972</v>
      </c>
      <c r="J13" s="59">
        <f t="shared" si="1"/>
        <v>188949.43371352935</v>
      </c>
    </row>
    <row r="14" spans="2:13" ht="23" customHeight="1" thickBot="1" x14ac:dyDescent="0.3"/>
    <row r="15" spans="2:13" ht="39" customHeight="1" x14ac:dyDescent="0.25">
      <c r="B15" s="52" t="s">
        <v>14</v>
      </c>
      <c r="C15" s="53" t="s">
        <v>15</v>
      </c>
      <c r="D15" s="54" t="s">
        <v>15</v>
      </c>
      <c r="E15" s="54" t="s">
        <v>15</v>
      </c>
      <c r="F15" s="54" t="s">
        <v>15</v>
      </c>
      <c r="G15" s="53" t="s">
        <v>15</v>
      </c>
    </row>
    <row r="16" spans="2:13" ht="39" customHeight="1" x14ac:dyDescent="0.25">
      <c r="B16" s="55" t="s">
        <v>16</v>
      </c>
      <c r="C16" s="24" t="s">
        <v>17</v>
      </c>
      <c r="D16" s="25" t="s">
        <v>17</v>
      </c>
      <c r="E16" s="25" t="s">
        <v>17</v>
      </c>
      <c r="F16" s="25" t="s">
        <v>17</v>
      </c>
      <c r="G16" s="24" t="s">
        <v>17</v>
      </c>
    </row>
    <row r="17" spans="2:10" ht="39" customHeight="1" thickBot="1" x14ac:dyDescent="0.3">
      <c r="B17" s="56" t="s">
        <v>18</v>
      </c>
      <c r="C17" s="24" t="s">
        <v>28</v>
      </c>
      <c r="D17" s="25" t="s">
        <v>29</v>
      </c>
      <c r="E17" s="25" t="s">
        <v>30</v>
      </c>
      <c r="F17" s="25" t="s">
        <v>31</v>
      </c>
      <c r="G17" s="24" t="s">
        <v>32</v>
      </c>
      <c r="J17" s="4" t="s">
        <v>9</v>
      </c>
    </row>
    <row r="18" spans="2:10" ht="45" customHeight="1" x14ac:dyDescent="0.25">
      <c r="B18" s="26" t="s">
        <v>19</v>
      </c>
      <c r="C18" s="27">
        <v>136390.5</v>
      </c>
      <c r="D18" s="28">
        <v>8865.2999999999993</v>
      </c>
      <c r="E18" s="28">
        <v>17048.73</v>
      </c>
      <c r="F18" s="28">
        <v>25232.25</v>
      </c>
      <c r="G18" s="27">
        <v>161623.19</v>
      </c>
    </row>
    <row r="19" spans="2:10" ht="43" customHeight="1" x14ac:dyDescent="0.25">
      <c r="B19" s="29" t="s">
        <v>20</v>
      </c>
      <c r="C19" s="30">
        <f>C18*80%</f>
        <v>109112.40000000001</v>
      </c>
      <c r="D19" s="31">
        <f>D18*80%</f>
        <v>7092.24</v>
      </c>
      <c r="E19" s="31">
        <f t="shared" ref="E19:F19" si="2">E18*80%</f>
        <v>13638.984</v>
      </c>
      <c r="F19" s="31">
        <f t="shared" si="2"/>
        <v>20185.800000000003</v>
      </c>
      <c r="G19" s="30">
        <f>G18*80%</f>
        <v>129298.55200000001</v>
      </c>
    </row>
    <row r="20" spans="2:10" ht="42" customHeight="1" thickBot="1" x14ac:dyDescent="0.3">
      <c r="B20" s="32" t="s">
        <v>21</v>
      </c>
      <c r="C20" s="33">
        <f>C18*60%</f>
        <v>81834.3</v>
      </c>
      <c r="D20" s="34">
        <f>D18*60%</f>
        <v>5319.1799999999994</v>
      </c>
      <c r="E20" s="34">
        <f t="shared" ref="E20:F20" si="3">E18*60%</f>
        <v>10229.237999999999</v>
      </c>
      <c r="F20" s="34">
        <f t="shared" si="3"/>
        <v>15139.349999999999</v>
      </c>
      <c r="G20" s="33">
        <f>G18*60%</f>
        <v>96973.914000000004</v>
      </c>
    </row>
    <row r="21" spans="2:10" ht="29" customHeight="1" thickBot="1" x14ac:dyDescent="0.3"/>
    <row r="22" spans="2:10" ht="154" customHeight="1" thickBot="1" x14ac:dyDescent="0.3">
      <c r="B22" s="35" t="s">
        <v>36</v>
      </c>
    </row>
    <row r="23" spans="2:10" ht="39" customHeight="1" thickBot="1" x14ac:dyDescent="0.3">
      <c r="B23" s="38" t="s">
        <v>22</v>
      </c>
      <c r="C23" s="39"/>
      <c r="D23" s="39"/>
      <c r="E23" s="40"/>
    </row>
    <row r="24" spans="2:10" ht="39" customHeight="1" thickBot="1" x14ac:dyDescent="0.3">
      <c r="B24" s="36" t="s">
        <v>23</v>
      </c>
      <c r="C24" s="37"/>
      <c r="D24" s="37"/>
      <c r="E24" s="41"/>
      <c r="F24" s="41"/>
      <c r="G24" s="42"/>
    </row>
    <row r="25" spans="2:10" ht="39" customHeight="1" x14ac:dyDescent="0.25"/>
    <row r="26" spans="2:10" ht="39" customHeight="1" x14ac:dyDescent="0.25"/>
  </sheetData>
  <pageMargins left="0.7" right="0.7" top="0.75" bottom="0.75" header="0.3" footer="0.3"/>
  <pageSetup paperSize="5" scale="60" orientation="landscape" horizontalDpi="0" verticalDpi="0" copies="4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2022-10-26T20:01:43Z</cp:lastPrinted>
  <dcterms:created xsi:type="dcterms:W3CDTF">2022-10-26T19:09:54Z</dcterms:created>
  <dcterms:modified xsi:type="dcterms:W3CDTF">2022-10-26T20:35:34Z</dcterms:modified>
</cp:coreProperties>
</file>