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martinsancaro/Desktop/"/>
    </mc:Choice>
  </mc:AlternateContent>
  <xr:revisionPtr revIDLastSave="0" documentId="8_{5969C0AF-EF04-914B-BA61-039E24DCC422}" xr6:coauthVersionLast="47" xr6:coauthVersionMax="47" xr10:uidLastSave="{00000000-0000-0000-0000-000000000000}"/>
  <bookViews>
    <workbookView xWindow="-180" yWindow="500" windowWidth="28980" windowHeight="15640" xr2:uid="{D73BEAED-7A5C-F642-9A67-7D9B9796C449}"/>
  </bookViews>
  <sheets>
    <sheet name="Hoja1" sheetId="1" r:id="rId1"/>
  </sheets>
  <definedNames>
    <definedName name="_xlnm.Print_Area" localSheetId="0">Hoja1!$A$1:$J$24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18" i="1"/>
  <c r="F18" i="1"/>
  <c r="F20" i="1" s="1"/>
  <c r="E19" i="1"/>
  <c r="E20" i="1"/>
  <c r="E18" i="1"/>
  <c r="D19" i="1"/>
  <c r="D20" i="1"/>
  <c r="D18" i="1"/>
  <c r="J8" i="1"/>
  <c r="J9" i="1"/>
  <c r="J10" i="1"/>
  <c r="J11" i="1"/>
  <c r="J12" i="1"/>
  <c r="J13" i="1"/>
  <c r="J7" i="1"/>
  <c r="H8" i="1"/>
  <c r="H9" i="1"/>
  <c r="H10" i="1"/>
  <c r="H11" i="1"/>
  <c r="I11" i="1" s="1"/>
  <c r="H12" i="1"/>
  <c r="I12" i="1" s="1"/>
  <c r="H13" i="1"/>
  <c r="H7" i="1"/>
  <c r="F8" i="1"/>
  <c r="F9" i="1"/>
  <c r="F10" i="1"/>
  <c r="F11" i="1"/>
  <c r="F12" i="1"/>
  <c r="F13" i="1"/>
  <c r="F7" i="1"/>
  <c r="D8" i="1"/>
  <c r="D9" i="1"/>
  <c r="D10" i="1"/>
  <c r="D11" i="1"/>
  <c r="D12" i="1"/>
  <c r="D13" i="1"/>
  <c r="D7" i="1"/>
  <c r="F19" i="1"/>
  <c r="I13" i="1"/>
  <c r="I10" i="1"/>
  <c r="I9" i="1"/>
  <c r="I8" i="1"/>
  <c r="I7" i="1"/>
</calcChain>
</file>

<file path=xl/sharedStrings.xml><?xml version="1.0" encoding="utf-8"?>
<sst xmlns="http://schemas.openxmlformats.org/spreadsheetml/2006/main" count="57" uniqueCount="36">
  <si>
    <t xml:space="preserve">SUMA NO </t>
  </si>
  <si>
    <t xml:space="preserve">BASICOS </t>
  </si>
  <si>
    <t>REMUNERATIVA</t>
  </si>
  <si>
    <t xml:space="preserve"> BASICOS  </t>
  </si>
  <si>
    <t>CATEGORIAS</t>
  </si>
  <si>
    <t>ENERO. 2023</t>
  </si>
  <si>
    <t>CADETES</t>
  </si>
  <si>
    <t>APRENDIZ AYUDANTE</t>
  </si>
  <si>
    <t>PERSONAL AUXILIAR INTERNO Y EXTERNO</t>
  </si>
  <si>
    <t xml:space="preserve"> </t>
  </si>
  <si>
    <t>PERSONAL CON ASIGNACION ESPECIFICA</t>
  </si>
  <si>
    <t>AYUDANTE EN GESTION  DE FARMACIA</t>
  </si>
  <si>
    <t>PERSONAL EN GESTION DE FARMACIA</t>
  </si>
  <si>
    <t>FARMACEUTICO</t>
  </si>
  <si>
    <t xml:space="preserve">Importe determinado para el </t>
  </si>
  <si>
    <t>BLOQUEO DE TITULO</t>
  </si>
  <si>
    <t xml:space="preserve">BLOQUEO  DE TITULO, AUXILIAR Y </t>
  </si>
  <si>
    <t xml:space="preserve">AUX Y TITULO DE </t>
  </si>
  <si>
    <t>TITULO DE FARMACEUTICO</t>
  </si>
  <si>
    <t>Farm. ENERO. 2023.</t>
  </si>
  <si>
    <t>Bloqueo de Titulo del Farmaceutico Director Tecnico - Articulo 7 inciso a) .</t>
  </si>
  <si>
    <t>Titulo de Farmaceutico (80% del importe del Bloqueo) - Articulo 7 inciso b) .</t>
  </si>
  <si>
    <t>Titulo de Farmaceutico (60% del importe del Bloqueo) - Articulo 7 inciso c) .</t>
  </si>
  <si>
    <t>Por COFA, Alberto Luis Salvi, Jorge Bordon y el Dr. Alberto Carlos Van Autenboer en calidad de Asesor.</t>
  </si>
  <si>
    <t>Por FATFA, Sergio Haddad, Jose Lopez, Graciela Audine, Gustavo Rosi, Miguel Castro, Hector Cuevas, Marta Zugasti, Jose Obregon, Lucas Corral.</t>
  </si>
  <si>
    <t>ANEXO I correspondiente al Acta Paritaria del 25 de Enero de 2023.</t>
  </si>
  <si>
    <t>ANEXO I PARITARIA ENERO  2023</t>
  </si>
  <si>
    <t>FEBRERO. 2023</t>
  </si>
  <si>
    <t>MARZO. 2023</t>
  </si>
  <si>
    <t xml:space="preserve"> ABRIL. 2023 </t>
  </si>
  <si>
    <t>C.C.T.  659/13</t>
  </si>
  <si>
    <t>No Rem Enero. 2023.</t>
  </si>
  <si>
    <t>No Rem. Febrero. 2023.</t>
  </si>
  <si>
    <t>No Rem. Marzo. 2023.</t>
  </si>
  <si>
    <t>Farm. ABRIL. 2023.</t>
  </si>
  <si>
    <t>El presente Acuerdo se realizó en forma virtual mediante plataforma ZOOM ID de reunión 881 9062 4114 del 25 de Enero de 2023, en virtud del Distanciamiento Social Obligatorio, participaron en varios procesos de la negociacion, los siguientes representantes: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</si>
</sst>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_(&quot;$&quot;\ * \(#,##0.00\);_(&quot;$&quot;\ * &quot;-&quot;??_);_(@_)"/>
  </numFmts>
  <fonts count="12" x14ac:knownFonts="1">
    <font>
      <sz val="12"/>
      <color theme="1"/>
      <name val="Calibri"/>
      <family val="2"/>
      <scheme val="minor"/>
    </font>
    <font>
      <sz val="12"/>
      <color theme="1"/>
      <name val="Calibri"/>
      <family val="2"/>
      <scheme val="minor"/>
    </font>
    <font>
      <b/>
      <sz val="14"/>
      <color theme="1"/>
      <name val="Calibri"/>
      <family val="2"/>
      <scheme val="minor"/>
    </font>
    <font>
      <b/>
      <sz val="13"/>
      <color theme="1"/>
      <name val="Book Antiqua"/>
      <family val="1"/>
    </font>
    <font>
      <b/>
      <sz val="16"/>
      <color theme="1"/>
      <name val="Book Antiqua"/>
      <family val="1"/>
    </font>
    <font>
      <sz val="10"/>
      <name val="Arial"/>
      <family val="2"/>
    </font>
    <font>
      <b/>
      <sz val="14"/>
      <name val="Book Antiqua"/>
      <family val="1"/>
    </font>
    <font>
      <b/>
      <sz val="14"/>
      <name val="Calibri"/>
      <family val="2"/>
      <scheme val="minor"/>
    </font>
    <font>
      <b/>
      <sz val="11"/>
      <name val="Book Antiqua"/>
      <family val="1"/>
    </font>
    <font>
      <b/>
      <sz val="11"/>
      <color theme="1"/>
      <name val="Book Antiqua"/>
      <family val="1"/>
    </font>
    <font>
      <b/>
      <sz val="13"/>
      <name val="Calibri"/>
      <family val="2"/>
      <scheme val="minor"/>
    </font>
    <font>
      <b/>
      <sz val="12"/>
      <color theme="1"/>
      <name val="Book Antiqua"/>
      <family val="1"/>
    </font>
  </fonts>
  <fills count="8">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rgb="FF000000"/>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cellStyleXfs>
  <cellXfs count="75">
    <xf numFmtId="0" fontId="0" fillId="0" borderId="0" xfId="0"/>
    <xf numFmtId="44" fontId="0" fillId="0" borderId="0" xfId="1" applyFont="1" applyAlignment="1">
      <alignment horizontal="center"/>
    </xf>
    <xf numFmtId="44" fontId="2" fillId="0" borderId="0" xfId="1" applyFont="1" applyAlignment="1"/>
    <xf numFmtId="44" fontId="0" fillId="0" borderId="0" xfId="1" applyFont="1"/>
    <xf numFmtId="44" fontId="2" fillId="0" borderId="0" xfId="1" applyFont="1"/>
    <xf numFmtId="44" fontId="2" fillId="0" borderId="0" xfId="1" applyFont="1" applyAlignment="1">
      <alignment horizontal="center"/>
    </xf>
    <xf numFmtId="44" fontId="2" fillId="0" borderId="0" xfId="1" applyFont="1" applyBorder="1" applyAlignment="1">
      <alignment horizontal="center"/>
    </xf>
    <xf numFmtId="44" fontId="4" fillId="0" borderId="1" xfId="1" applyFont="1" applyFill="1" applyBorder="1" applyAlignment="1">
      <alignment horizontal="center" vertical="center" wrapText="1"/>
    </xf>
    <xf numFmtId="44" fontId="0" fillId="0" borderId="1" xfId="1" applyFont="1" applyBorder="1"/>
    <xf numFmtId="44" fontId="6" fillId="4" borderId="2" xfId="1" applyFont="1" applyFill="1" applyBorder="1" applyAlignment="1">
      <alignment horizontal="center" vertical="center"/>
    </xf>
    <xf numFmtId="44" fontId="6" fillId="4" borderId="4" xfId="1" applyFont="1" applyFill="1" applyBorder="1" applyAlignment="1">
      <alignment horizontal="center" vertical="center"/>
    </xf>
    <xf numFmtId="0" fontId="7" fillId="5" borderId="2" xfId="2" applyFont="1" applyFill="1" applyBorder="1"/>
    <xf numFmtId="0" fontId="7" fillId="5" borderId="4" xfId="2" applyFont="1" applyFill="1" applyBorder="1"/>
    <xf numFmtId="44" fontId="2" fillId="2" borderId="0" xfId="1" applyFont="1" applyFill="1" applyBorder="1" applyAlignment="1">
      <alignment horizontal="center"/>
    </xf>
    <xf numFmtId="0" fontId="7" fillId="5" borderId="5" xfId="2" applyFont="1" applyFill="1" applyBorder="1"/>
    <xf numFmtId="44" fontId="2" fillId="2" borderId="8" xfId="1" applyFont="1" applyFill="1" applyBorder="1" applyAlignment="1">
      <alignment horizontal="center"/>
    </xf>
    <xf numFmtId="44" fontId="9" fillId="3" borderId="2" xfId="1" applyFont="1" applyFill="1" applyBorder="1" applyAlignment="1">
      <alignment horizontal="center"/>
    </xf>
    <xf numFmtId="44" fontId="9" fillId="2" borderId="2" xfId="1" applyFont="1" applyFill="1" applyBorder="1" applyAlignment="1">
      <alignment horizontal="center"/>
    </xf>
    <xf numFmtId="44" fontId="9" fillId="3" borderId="4" xfId="1" applyFont="1" applyFill="1" applyBorder="1" applyAlignment="1">
      <alignment horizontal="center"/>
    </xf>
    <xf numFmtId="44" fontId="9" fillId="2" borderId="4" xfId="1" applyFont="1" applyFill="1" applyBorder="1" applyAlignment="1">
      <alignment horizontal="center"/>
    </xf>
    <xf numFmtId="0" fontId="8" fillId="5" borderId="9" xfId="2" applyFont="1" applyFill="1" applyBorder="1" applyAlignment="1">
      <alignment horizontal="center" vertical="center" wrapText="1"/>
    </xf>
    <xf numFmtId="0" fontId="8" fillId="5" borderId="10" xfId="2" applyFont="1" applyFill="1" applyBorder="1" applyAlignment="1">
      <alignment horizontal="center" vertical="center" wrapText="1"/>
    </xf>
    <xf numFmtId="0" fontId="8" fillId="5" borderId="11" xfId="2"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44" fontId="2" fillId="6" borderId="2" xfId="1" applyFont="1" applyFill="1" applyBorder="1" applyAlignment="1">
      <alignment horizontal="center"/>
    </xf>
    <xf numFmtId="44" fontId="2" fillId="6" borderId="4" xfId="1" applyFont="1" applyFill="1" applyBorder="1" applyAlignment="1">
      <alignment horizontal="center"/>
    </xf>
    <xf numFmtId="44" fontId="2" fillId="6" borderId="5" xfId="1" applyFont="1" applyFill="1" applyBorder="1" applyAlignment="1">
      <alignment horizontal="center"/>
    </xf>
    <xf numFmtId="0" fontId="6" fillId="6" borderId="2" xfId="2" applyFont="1" applyFill="1" applyBorder="1" applyAlignment="1">
      <alignment horizontal="center"/>
    </xf>
    <xf numFmtId="0" fontId="6" fillId="6" borderId="5" xfId="2" applyFont="1" applyFill="1" applyBorder="1" applyAlignment="1">
      <alignment horizontal="center"/>
    </xf>
    <xf numFmtId="44" fontId="2" fillId="6" borderId="2" xfId="1" applyFont="1" applyFill="1" applyBorder="1" applyAlignment="1"/>
    <xf numFmtId="44" fontId="2" fillId="6" borderId="4" xfId="1" applyFont="1" applyFill="1" applyBorder="1" applyAlignment="1"/>
    <xf numFmtId="44" fontId="2" fillId="6" borderId="5" xfId="1" applyFont="1" applyFill="1" applyBorder="1" applyAlignment="1"/>
    <xf numFmtId="44" fontId="2" fillId="4" borderId="12" xfId="1" applyFont="1" applyFill="1" applyBorder="1" applyAlignment="1">
      <alignment horizontal="center"/>
    </xf>
    <xf numFmtId="44" fontId="2" fillId="4" borderId="17" xfId="1" applyFont="1" applyFill="1" applyBorder="1" applyAlignment="1">
      <alignment horizontal="center"/>
    </xf>
    <xf numFmtId="44" fontId="2" fillId="4" borderId="18" xfId="1" applyFont="1" applyFill="1" applyBorder="1" applyAlignment="1">
      <alignment horizontal="center"/>
    </xf>
    <xf numFmtId="44" fontId="6" fillId="2" borderId="3" xfId="1" applyFont="1" applyFill="1" applyBorder="1" applyAlignment="1">
      <alignment horizontal="center" vertical="center"/>
    </xf>
    <xf numFmtId="44" fontId="6" fillId="2" borderId="6" xfId="1" applyFont="1" applyFill="1" applyBorder="1" applyAlignment="1">
      <alignment horizontal="center" vertical="center"/>
    </xf>
    <xf numFmtId="44" fontId="2" fillId="2" borderId="3" xfId="1" applyFont="1" applyFill="1" applyBorder="1" applyAlignment="1">
      <alignment horizontal="center"/>
    </xf>
    <xf numFmtId="44" fontId="2" fillId="2" borderId="6" xfId="1" applyFont="1" applyFill="1" applyBorder="1" applyAlignment="1">
      <alignment horizontal="center"/>
    </xf>
    <xf numFmtId="44" fontId="2" fillId="2" borderId="16" xfId="1" applyFont="1" applyFill="1" applyBorder="1" applyAlignment="1">
      <alignment horizontal="center"/>
    </xf>
    <xf numFmtId="44" fontId="2" fillId="2" borderId="7" xfId="1" applyFont="1" applyFill="1" applyBorder="1" applyAlignment="1">
      <alignment horizontal="center"/>
    </xf>
    <xf numFmtId="44" fontId="6" fillId="7" borderId="2" xfId="0" applyNumberFormat="1" applyFont="1" applyFill="1" applyBorder="1" applyAlignment="1">
      <alignment horizontal="center" vertical="center"/>
    </xf>
    <xf numFmtId="44" fontId="6" fillId="7" borderId="5" xfId="0" applyNumberFormat="1" applyFont="1" applyFill="1" applyBorder="1" applyAlignment="1">
      <alignment horizontal="center" vertical="center"/>
    </xf>
    <xf numFmtId="44" fontId="2" fillId="3" borderId="2" xfId="1" applyFont="1" applyFill="1" applyBorder="1"/>
    <xf numFmtId="44" fontId="2" fillId="3" borderId="4" xfId="1" applyFont="1" applyFill="1" applyBorder="1"/>
    <xf numFmtId="44" fontId="2" fillId="3" borderId="5" xfId="1" applyFont="1" applyFill="1" applyBorder="1"/>
    <xf numFmtId="0" fontId="8" fillId="2" borderId="2" xfId="2" applyFont="1" applyFill="1" applyBorder="1" applyAlignment="1">
      <alignment horizontal="center" wrapText="1"/>
    </xf>
    <xf numFmtId="0" fontId="8" fillId="2" borderId="4" xfId="2" applyFont="1" applyFill="1" applyBorder="1" applyAlignment="1">
      <alignment horizontal="center" wrapText="1"/>
    </xf>
    <xf numFmtId="0" fontId="8" fillId="2" borderId="5" xfId="2" applyFont="1" applyFill="1" applyBorder="1" applyAlignment="1">
      <alignment horizontal="center" wrapText="1"/>
    </xf>
    <xf numFmtId="44" fontId="9" fillId="6" borderId="2" xfId="1" applyFont="1" applyFill="1" applyBorder="1" applyAlignment="1">
      <alignment horizontal="center"/>
    </xf>
    <xf numFmtId="44" fontId="9" fillId="6" borderId="4" xfId="1" applyFont="1" applyFill="1" applyBorder="1" applyAlignment="1">
      <alignment horizontal="center"/>
    </xf>
    <xf numFmtId="44" fontId="2" fillId="2" borderId="22" xfId="1" applyFont="1" applyFill="1" applyBorder="1" applyAlignment="1">
      <alignment horizontal="center"/>
    </xf>
    <xf numFmtId="44" fontId="2" fillId="2" borderId="10" xfId="1" applyFont="1" applyFill="1" applyBorder="1" applyAlignment="1">
      <alignment horizontal="center"/>
    </xf>
    <xf numFmtId="44" fontId="2" fillId="2" borderId="11" xfId="1" applyFont="1" applyFill="1" applyBorder="1" applyAlignment="1">
      <alignment horizontal="center"/>
    </xf>
    <xf numFmtId="44" fontId="2" fillId="6" borderId="22" xfId="1" applyFont="1" applyFill="1" applyBorder="1" applyAlignment="1">
      <alignment horizontal="center"/>
    </xf>
    <xf numFmtId="44" fontId="2" fillId="6" borderId="10" xfId="1" applyFont="1" applyFill="1" applyBorder="1" applyAlignment="1">
      <alignment horizontal="center"/>
    </xf>
    <xf numFmtId="44" fontId="2" fillId="6" borderId="11" xfId="1" applyFont="1" applyFill="1" applyBorder="1" applyAlignment="1">
      <alignment horizontal="center"/>
    </xf>
    <xf numFmtId="44" fontId="2" fillId="6" borderId="19" xfId="1" applyFont="1" applyFill="1" applyBorder="1" applyAlignment="1">
      <alignment horizontal="center"/>
    </xf>
    <xf numFmtId="44" fontId="2" fillId="6" borderId="20" xfId="1" applyFont="1" applyFill="1" applyBorder="1" applyAlignment="1">
      <alignment horizontal="center"/>
    </xf>
    <xf numFmtId="44" fontId="2" fillId="6" borderId="21" xfId="1" applyFont="1" applyFill="1" applyBorder="1" applyAlignment="1">
      <alignment horizontal="center"/>
    </xf>
    <xf numFmtId="44" fontId="2" fillId="6" borderId="23" xfId="1" applyFont="1" applyFill="1" applyBorder="1" applyAlignment="1">
      <alignment horizontal="center"/>
    </xf>
    <xf numFmtId="44" fontId="2" fillId="6" borderId="24" xfId="1" applyFont="1" applyFill="1" applyBorder="1" applyAlignment="1">
      <alignment horizontal="center"/>
    </xf>
    <xf numFmtId="44" fontId="2" fillId="6" borderId="25" xfId="1" applyFont="1" applyFill="1" applyBorder="1" applyAlignment="1">
      <alignment horizontal="center"/>
    </xf>
    <xf numFmtId="44" fontId="2" fillId="3" borderId="19" xfId="1" applyFont="1" applyFill="1" applyBorder="1" applyAlignment="1">
      <alignment horizontal="center"/>
    </xf>
    <xf numFmtId="44" fontId="2" fillId="3" borderId="20" xfId="1" applyFont="1" applyFill="1" applyBorder="1" applyAlignment="1">
      <alignment horizontal="center"/>
    </xf>
    <xf numFmtId="44" fontId="2" fillId="3" borderId="21" xfId="1" applyFont="1" applyFill="1" applyBorder="1" applyAlignment="1">
      <alignment horizontal="center"/>
    </xf>
    <xf numFmtId="0" fontId="10" fillId="3" borderId="1" xfId="2" applyFont="1" applyFill="1" applyBorder="1" applyAlignment="1">
      <alignment horizontal="center" vertical="center" wrapText="1"/>
    </xf>
    <xf numFmtId="0" fontId="11" fillId="3" borderId="3" xfId="0" applyFont="1" applyFill="1" applyBorder="1" applyAlignment="1">
      <alignment horizontal="left" vertical="top"/>
    </xf>
    <xf numFmtId="0" fontId="11" fillId="3" borderId="13" xfId="0" applyFont="1" applyFill="1" applyBorder="1" applyAlignment="1">
      <alignment horizontal="left" vertical="top"/>
    </xf>
    <xf numFmtId="44" fontId="0" fillId="3" borderId="14" xfId="1" applyFont="1" applyFill="1" applyBorder="1" applyAlignment="1">
      <alignment horizontal="center"/>
    </xf>
    <xf numFmtId="44" fontId="2" fillId="3" borderId="14" xfId="1" applyFont="1" applyFill="1" applyBorder="1" applyAlignment="1"/>
    <xf numFmtId="44" fontId="0" fillId="3" borderId="15" xfId="1" applyFont="1" applyFill="1" applyBorder="1"/>
    <xf numFmtId="44" fontId="0" fillId="3" borderId="7" xfId="1" applyFont="1" applyFill="1" applyBorder="1" applyAlignment="1">
      <alignment horizontal="center"/>
    </xf>
    <xf numFmtId="44" fontId="2" fillId="3" borderId="12" xfId="1" applyFont="1" applyFill="1" applyBorder="1" applyAlignment="1"/>
  </cellXfs>
  <cellStyles count="3">
    <cellStyle name="Moneda" xfId="1" builtinId="4"/>
    <cellStyle name="Normal" xfId="0" builtinId="0"/>
    <cellStyle name="Normal 2" xfId="2" xr:uid="{8C71C036-4F4C-1E44-8624-0887672E1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C696E-93E3-CB4D-82AC-6CA6E4B1EE50}">
  <dimension ref="B1:M24"/>
  <sheetViews>
    <sheetView tabSelected="1" topLeftCell="B1" zoomScale="110" zoomScaleNormal="110" workbookViewId="0">
      <selection activeCell="J17" sqref="J17"/>
    </sheetView>
  </sheetViews>
  <sheetFormatPr baseColWidth="10" defaultRowHeight="27" customHeight="1" x14ac:dyDescent="0.25"/>
  <cols>
    <col min="1" max="1" width="2.1640625" customWidth="1"/>
    <col min="2" max="2" width="45.6640625" customWidth="1"/>
    <col min="3" max="3" width="23.33203125" style="1" customWidth="1"/>
    <col min="4" max="4" width="23.6640625" style="1" customWidth="1"/>
    <col min="5" max="5" width="24.33203125" style="2" customWidth="1"/>
    <col min="6" max="6" width="25.1640625" style="2" customWidth="1"/>
    <col min="7" max="7" width="24.1640625" style="3" customWidth="1"/>
    <col min="8" max="8" width="20.1640625" style="3" customWidth="1"/>
    <col min="9" max="9" width="20.33203125" style="3" hidden="1" customWidth="1"/>
    <col min="10" max="10" width="19.83203125" style="4" customWidth="1"/>
  </cols>
  <sheetData>
    <row r="1" spans="2:13" ht="27" customHeight="1" thickBot="1" x14ac:dyDescent="0.3"/>
    <row r="2" spans="2:13" ht="27" customHeight="1" thickBot="1" x14ac:dyDescent="0.3">
      <c r="B2" s="23" t="s">
        <v>26</v>
      </c>
    </row>
    <row r="3" spans="2:13" ht="27" customHeight="1" thickBot="1" x14ac:dyDescent="0.3">
      <c r="D3" s="5"/>
      <c r="F3" s="6"/>
      <c r="H3" s="5"/>
    </row>
    <row r="4" spans="2:13" ht="49" customHeight="1" thickBot="1" x14ac:dyDescent="0.3">
      <c r="B4" s="24" t="s">
        <v>25</v>
      </c>
      <c r="C4" s="7"/>
      <c r="D4" s="25" t="s">
        <v>0</v>
      </c>
      <c r="E4" s="7"/>
      <c r="F4" s="25" t="s">
        <v>0</v>
      </c>
      <c r="G4" s="7"/>
      <c r="H4" s="25" t="s">
        <v>0</v>
      </c>
      <c r="I4" s="8"/>
    </row>
    <row r="5" spans="2:13" ht="27" customHeight="1" x14ac:dyDescent="0.25">
      <c r="B5" s="28" t="s">
        <v>30</v>
      </c>
      <c r="C5" s="36" t="s">
        <v>1</v>
      </c>
      <c r="D5" s="26" t="s">
        <v>2</v>
      </c>
      <c r="E5" s="36" t="s">
        <v>1</v>
      </c>
      <c r="F5" s="26" t="s">
        <v>2</v>
      </c>
      <c r="G5" s="36" t="s">
        <v>1</v>
      </c>
      <c r="H5" s="26" t="s">
        <v>2</v>
      </c>
      <c r="I5" s="9" t="s">
        <v>1</v>
      </c>
      <c r="J5" s="42" t="s">
        <v>3</v>
      </c>
    </row>
    <row r="6" spans="2:13" ht="27" customHeight="1" thickBot="1" x14ac:dyDescent="0.3">
      <c r="B6" s="29" t="s">
        <v>4</v>
      </c>
      <c r="C6" s="37" t="s">
        <v>5</v>
      </c>
      <c r="D6" s="26" t="s">
        <v>5</v>
      </c>
      <c r="E6" s="37" t="s">
        <v>5</v>
      </c>
      <c r="F6" s="26" t="s">
        <v>27</v>
      </c>
      <c r="G6" s="37" t="s">
        <v>5</v>
      </c>
      <c r="H6" s="26" t="s">
        <v>28</v>
      </c>
      <c r="I6" s="10" t="s">
        <v>5</v>
      </c>
      <c r="J6" s="43" t="s">
        <v>29</v>
      </c>
    </row>
    <row r="7" spans="2:13" ht="27" customHeight="1" x14ac:dyDescent="0.25">
      <c r="B7" s="11" t="s">
        <v>6</v>
      </c>
      <c r="C7" s="38">
        <v>124085.63754423798</v>
      </c>
      <c r="D7" s="25">
        <f>C7*5%</f>
        <v>6204.281877211899</v>
      </c>
      <c r="E7" s="41">
        <v>124085.63754423798</v>
      </c>
      <c r="F7" s="30">
        <f>E7*10%</f>
        <v>12408.563754423798</v>
      </c>
      <c r="G7" s="41">
        <v>124085.63754423798</v>
      </c>
      <c r="H7" s="30">
        <f>G7*15%</f>
        <v>18612.845631635697</v>
      </c>
      <c r="I7" s="33">
        <f t="shared" ref="I7:I13" si="0">SUM(G7:H7)</f>
        <v>142698.48317587367</v>
      </c>
      <c r="J7" s="44">
        <f>G7+H7+(G7*2.3465%)</f>
        <v>145610.15266084921</v>
      </c>
    </row>
    <row r="8" spans="2:13" ht="27" customHeight="1" x14ac:dyDescent="0.25">
      <c r="B8" s="12" t="s">
        <v>7</v>
      </c>
      <c r="C8" s="39">
        <v>124085.63754423798</v>
      </c>
      <c r="D8" s="26">
        <f t="shared" ref="D8:D13" si="1">C8*5%</f>
        <v>6204.281877211899</v>
      </c>
      <c r="E8" s="13">
        <v>124085.63754423798</v>
      </c>
      <c r="F8" s="31">
        <f t="shared" ref="F8:F13" si="2">E8*10%</f>
        <v>12408.563754423798</v>
      </c>
      <c r="G8" s="13">
        <v>124085.63754423798</v>
      </c>
      <c r="H8" s="31">
        <f t="shared" ref="H8:H13" si="3">G8*15%</f>
        <v>18612.845631635697</v>
      </c>
      <c r="I8" s="34">
        <f t="shared" si="0"/>
        <v>142698.48317587367</v>
      </c>
      <c r="J8" s="45">
        <f t="shared" ref="J8:J13" si="4">G8+H8+(G8*2.3465%)</f>
        <v>145610.15266084921</v>
      </c>
    </row>
    <row r="9" spans="2:13" ht="27" customHeight="1" x14ac:dyDescent="0.25">
      <c r="B9" s="12" t="s">
        <v>8</v>
      </c>
      <c r="C9" s="39">
        <v>131034.41386994786</v>
      </c>
      <c r="D9" s="26">
        <f t="shared" si="1"/>
        <v>6551.7206934973938</v>
      </c>
      <c r="E9" s="13">
        <v>131034.41386994786</v>
      </c>
      <c r="F9" s="31">
        <f t="shared" si="2"/>
        <v>13103.441386994788</v>
      </c>
      <c r="G9" s="13">
        <v>131034.41386994786</v>
      </c>
      <c r="H9" s="31">
        <f t="shared" si="3"/>
        <v>19655.16208049218</v>
      </c>
      <c r="I9" s="34">
        <f t="shared" si="0"/>
        <v>150689.57595044005</v>
      </c>
      <c r="J9" s="45">
        <f t="shared" si="4"/>
        <v>153764.29847189836</v>
      </c>
      <c r="M9" t="s">
        <v>9</v>
      </c>
    </row>
    <row r="10" spans="2:13" ht="27" customHeight="1" x14ac:dyDescent="0.25">
      <c r="B10" s="12" t="s">
        <v>10</v>
      </c>
      <c r="C10" s="39">
        <v>139335.75604554435</v>
      </c>
      <c r="D10" s="26">
        <f t="shared" si="1"/>
        <v>6966.7878022772175</v>
      </c>
      <c r="E10" s="13">
        <v>139335.75604554435</v>
      </c>
      <c r="F10" s="31">
        <f t="shared" si="2"/>
        <v>13933.575604554435</v>
      </c>
      <c r="G10" s="13">
        <v>139335.75604554435</v>
      </c>
      <c r="H10" s="31">
        <f t="shared" si="3"/>
        <v>20900.36340683165</v>
      </c>
      <c r="I10" s="34">
        <f t="shared" si="0"/>
        <v>160236.11945237601</v>
      </c>
      <c r="J10" s="45">
        <f t="shared" si="4"/>
        <v>163505.63296798471</v>
      </c>
      <c r="M10" t="s">
        <v>9</v>
      </c>
    </row>
    <row r="11" spans="2:13" ht="27" customHeight="1" x14ac:dyDescent="0.25">
      <c r="B11" s="12" t="s">
        <v>11</v>
      </c>
      <c r="C11" s="39">
        <v>139335.75604554435</v>
      </c>
      <c r="D11" s="26">
        <f t="shared" si="1"/>
        <v>6966.7878022772175</v>
      </c>
      <c r="E11" s="13">
        <v>139335.75604554435</v>
      </c>
      <c r="F11" s="31">
        <f t="shared" si="2"/>
        <v>13933.575604554435</v>
      </c>
      <c r="G11" s="13">
        <v>139335.75604554435</v>
      </c>
      <c r="H11" s="31">
        <f t="shared" si="3"/>
        <v>20900.36340683165</v>
      </c>
      <c r="I11" s="34">
        <f t="shared" si="0"/>
        <v>160236.11945237601</v>
      </c>
      <c r="J11" s="45">
        <f t="shared" si="4"/>
        <v>163505.63296798471</v>
      </c>
    </row>
    <row r="12" spans="2:13" ht="27" customHeight="1" x14ac:dyDescent="0.25">
      <c r="B12" s="12" t="s">
        <v>12</v>
      </c>
      <c r="C12" s="39">
        <v>170475.19950089999</v>
      </c>
      <c r="D12" s="26">
        <f t="shared" si="1"/>
        <v>8523.7599750450008</v>
      </c>
      <c r="E12" s="13">
        <v>170475.19950089999</v>
      </c>
      <c r="F12" s="31">
        <f t="shared" si="2"/>
        <v>17047.519950090002</v>
      </c>
      <c r="G12" s="13">
        <v>170475.19950089999</v>
      </c>
      <c r="H12" s="31">
        <f t="shared" si="3"/>
        <v>25571.279925134997</v>
      </c>
      <c r="I12" s="34">
        <f t="shared" si="0"/>
        <v>196046.47942603499</v>
      </c>
      <c r="J12" s="45">
        <f t="shared" si="4"/>
        <v>200046.67998232361</v>
      </c>
    </row>
    <row r="13" spans="2:13" ht="27" customHeight="1" thickBot="1" x14ac:dyDescent="0.3">
      <c r="B13" s="14" t="s">
        <v>13</v>
      </c>
      <c r="C13" s="40">
        <v>188949.43371352935</v>
      </c>
      <c r="D13" s="27">
        <f t="shared" si="1"/>
        <v>9447.471685676468</v>
      </c>
      <c r="E13" s="15">
        <v>188949.43371352935</v>
      </c>
      <c r="F13" s="32">
        <f t="shared" si="2"/>
        <v>18894.943371352936</v>
      </c>
      <c r="G13" s="15">
        <v>188949.43371352935</v>
      </c>
      <c r="H13" s="32">
        <f t="shared" si="3"/>
        <v>28342.4150570294</v>
      </c>
      <c r="I13" s="35">
        <f t="shared" si="0"/>
        <v>217291.84877055875</v>
      </c>
      <c r="J13" s="46">
        <f t="shared" si="4"/>
        <v>221725.5472326467</v>
      </c>
    </row>
    <row r="14" spans="2:13" ht="27" customHeight="1" thickBot="1" x14ac:dyDescent="0.3"/>
    <row r="15" spans="2:13" ht="27" customHeight="1" x14ac:dyDescent="0.25">
      <c r="B15" s="47" t="s">
        <v>14</v>
      </c>
      <c r="C15" s="17" t="s">
        <v>15</v>
      </c>
      <c r="D15" s="50" t="s">
        <v>15</v>
      </c>
      <c r="E15" s="50" t="s">
        <v>15</v>
      </c>
      <c r="F15" s="50" t="s">
        <v>15</v>
      </c>
      <c r="G15" s="16" t="s">
        <v>15</v>
      </c>
    </row>
    <row r="16" spans="2:13" ht="27" customHeight="1" x14ac:dyDescent="0.25">
      <c r="B16" s="48" t="s">
        <v>16</v>
      </c>
      <c r="C16" s="19" t="s">
        <v>17</v>
      </c>
      <c r="D16" s="51" t="s">
        <v>17</v>
      </c>
      <c r="E16" s="51" t="s">
        <v>17</v>
      </c>
      <c r="F16" s="51" t="s">
        <v>17</v>
      </c>
      <c r="G16" s="18" t="s">
        <v>17</v>
      </c>
    </row>
    <row r="17" spans="2:10" ht="27" customHeight="1" thickBot="1" x14ac:dyDescent="0.3">
      <c r="B17" s="49" t="s">
        <v>18</v>
      </c>
      <c r="C17" s="19" t="s">
        <v>19</v>
      </c>
      <c r="D17" s="51" t="s">
        <v>31</v>
      </c>
      <c r="E17" s="51" t="s">
        <v>32</v>
      </c>
      <c r="F17" s="51" t="s">
        <v>33</v>
      </c>
      <c r="G17" s="18" t="s">
        <v>34</v>
      </c>
      <c r="J17" s="4" t="s">
        <v>9</v>
      </c>
    </row>
    <row r="18" spans="2:10" ht="42" customHeight="1" x14ac:dyDescent="0.25">
      <c r="B18" s="20" t="s">
        <v>20</v>
      </c>
      <c r="C18" s="52">
        <v>161623.19</v>
      </c>
      <c r="D18" s="55">
        <f>C18*5%</f>
        <v>8081.1595000000007</v>
      </c>
      <c r="E18" s="58">
        <f>C18*10%</f>
        <v>16162.319000000001</v>
      </c>
      <c r="F18" s="61">
        <f>C18*15%</f>
        <v>24243.478500000001</v>
      </c>
      <c r="G18" s="64">
        <f>C18+F18+(C18*2.3467%)</f>
        <v>189659.47989973001</v>
      </c>
    </row>
    <row r="19" spans="2:10" ht="38" customHeight="1" x14ac:dyDescent="0.25">
      <c r="B19" s="21" t="s">
        <v>21</v>
      </c>
      <c r="C19" s="53">
        <v>129298.55200000001</v>
      </c>
      <c r="D19" s="56">
        <f t="shared" ref="D19:D20" si="5">C19*5%</f>
        <v>6464.9276000000009</v>
      </c>
      <c r="E19" s="59">
        <f t="shared" ref="E19:E20" si="6">C19*10%</f>
        <v>12929.855200000002</v>
      </c>
      <c r="F19" s="62">
        <f t="shared" ref="E19:F19" si="7">F18*80%</f>
        <v>19394.782800000001</v>
      </c>
      <c r="G19" s="65">
        <f t="shared" ref="G19:G20" si="8">C19+F19+(C19*2.3467%)</f>
        <v>151727.58391978403</v>
      </c>
    </row>
    <row r="20" spans="2:10" ht="43" customHeight="1" thickBot="1" x14ac:dyDescent="0.3">
      <c r="B20" s="22" t="s">
        <v>22</v>
      </c>
      <c r="C20" s="54">
        <v>96973.914000000004</v>
      </c>
      <c r="D20" s="57">
        <f t="shared" si="5"/>
        <v>4848.6957000000002</v>
      </c>
      <c r="E20" s="60">
        <f t="shared" si="6"/>
        <v>9697.3914000000004</v>
      </c>
      <c r="F20" s="63">
        <f t="shared" ref="E20:F20" si="9">F18*60%</f>
        <v>14546.087100000001</v>
      </c>
      <c r="G20" s="66">
        <f t="shared" si="8"/>
        <v>113795.68793983801</v>
      </c>
    </row>
    <row r="21" spans="2:10" ht="27" customHeight="1" thickBot="1" x14ac:dyDescent="0.3"/>
    <row r="22" spans="2:10" ht="114" customHeight="1" thickBot="1" x14ac:dyDescent="0.3">
      <c r="B22" s="67" t="s">
        <v>35</v>
      </c>
    </row>
    <row r="23" spans="2:10" ht="41" customHeight="1" thickBot="1" x14ac:dyDescent="0.3">
      <c r="B23" s="68" t="s">
        <v>23</v>
      </c>
      <c r="C23" s="73"/>
      <c r="D23" s="73"/>
      <c r="E23" s="74"/>
    </row>
    <row r="24" spans="2:10" ht="31" customHeight="1" thickBot="1" x14ac:dyDescent="0.3">
      <c r="B24" s="69" t="s">
        <v>24</v>
      </c>
      <c r="C24" s="70"/>
      <c r="D24" s="70"/>
      <c r="E24" s="71"/>
      <c r="F24" s="71"/>
      <c r="G24" s="72"/>
    </row>
  </sheetData>
  <pageMargins left="0.7" right="0.7" top="0.75" bottom="0.75" header="0.3" footer="0.3"/>
  <pageSetup paperSize="9" scale="59" orientation="landscape" horizontalDpi="0" verticalDpi="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2023-01-26T22:23:57Z</cp:lastPrinted>
  <dcterms:created xsi:type="dcterms:W3CDTF">2023-01-26T21:54:01Z</dcterms:created>
  <dcterms:modified xsi:type="dcterms:W3CDTF">2023-01-26T22:24:02Z</dcterms:modified>
</cp:coreProperties>
</file>